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nieszka Komańska\Documents\BUDŻET 2014\ZARZĄDZENIA\Zarządzenie Nr __ r. opisówka\Informacja o przebiegu wykonania budżetu Gminy Zarszyn za I półrocze 2012 r\ZZZZZ\"/>
    </mc:Choice>
  </mc:AlternateContent>
  <bookViews>
    <workbookView xWindow="0" yWindow="0" windowWidth="15480" windowHeight="8190" tabRatio="211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Arkusz1!$A$1:$K$63</definedName>
  </definedNames>
  <calcPr calcId="152511" iterateDelta="1E-4"/>
</workbook>
</file>

<file path=xl/calcChain.xml><?xml version="1.0" encoding="utf-8"?>
<calcChain xmlns="http://schemas.openxmlformats.org/spreadsheetml/2006/main">
  <c r="F57" i="1" l="1"/>
  <c r="G57" i="1"/>
  <c r="H57" i="1"/>
  <c r="E57" i="1"/>
  <c r="F54" i="1"/>
  <c r="G54" i="1"/>
  <c r="H54" i="1"/>
  <c r="I54" i="1"/>
  <c r="E54" i="1"/>
  <c r="F50" i="1"/>
  <c r="G50" i="1"/>
  <c r="H50" i="1"/>
  <c r="I50" i="1"/>
  <c r="E50" i="1"/>
  <c r="J41" i="1"/>
  <c r="F40" i="1"/>
  <c r="G40" i="1"/>
  <c r="H40" i="1"/>
  <c r="I40" i="1"/>
  <c r="J40" i="1" s="1"/>
  <c r="E40" i="1"/>
  <c r="H32" i="1"/>
  <c r="I32" i="1"/>
  <c r="F32" i="1"/>
  <c r="G32" i="1"/>
  <c r="E32" i="1"/>
  <c r="J34" i="1"/>
  <c r="F29" i="1"/>
  <c r="G29" i="1"/>
  <c r="H29" i="1"/>
  <c r="I29" i="1"/>
  <c r="J29" i="1" s="1"/>
  <c r="E29" i="1"/>
  <c r="F20" i="1"/>
  <c r="G20" i="1"/>
  <c r="H20" i="1"/>
  <c r="I20" i="1"/>
  <c r="E20" i="1"/>
  <c r="J25" i="1"/>
  <c r="J26" i="1"/>
  <c r="F43" i="1" l="1"/>
  <c r="F42" i="1" s="1"/>
  <c r="G43" i="1"/>
  <c r="H43" i="1"/>
  <c r="I43" i="1"/>
  <c r="E43" i="1"/>
  <c r="E42" i="1" s="1"/>
  <c r="G42" i="1"/>
  <c r="H42" i="1"/>
  <c r="E14" i="1"/>
  <c r="I14" i="1"/>
  <c r="J15" i="1"/>
  <c r="F14" i="1"/>
  <c r="G14" i="1"/>
  <c r="H14" i="1"/>
  <c r="J28" i="1"/>
  <c r="I12" i="1"/>
  <c r="I16" i="1"/>
  <c r="J16" i="1" s="1"/>
  <c r="I19" i="1"/>
  <c r="I35" i="1"/>
  <c r="J35" i="1" s="1"/>
  <c r="I38" i="1"/>
  <c r="I47" i="1"/>
  <c r="I49" i="1"/>
  <c r="I53" i="1"/>
  <c r="F19" i="1"/>
  <c r="G19" i="1"/>
  <c r="H19" i="1"/>
  <c r="F53" i="1"/>
  <c r="G53" i="1"/>
  <c r="H53" i="1"/>
  <c r="E53" i="1"/>
  <c r="F49" i="1"/>
  <c r="G49" i="1"/>
  <c r="H49" i="1"/>
  <c r="E49" i="1"/>
  <c r="J20" i="1"/>
  <c r="F12" i="1"/>
  <c r="F16" i="1"/>
  <c r="F35" i="1"/>
  <c r="F38" i="1"/>
  <c r="F47" i="1"/>
  <c r="G12" i="1"/>
  <c r="G16" i="1"/>
  <c r="G35" i="1"/>
  <c r="G38" i="1"/>
  <c r="G47" i="1"/>
  <c r="H12" i="1"/>
  <c r="H16" i="1"/>
  <c r="H35" i="1"/>
  <c r="H38" i="1"/>
  <c r="H47" i="1"/>
  <c r="E12" i="1"/>
  <c r="E16" i="1"/>
  <c r="E35" i="1"/>
  <c r="E38" i="1"/>
  <c r="E47" i="1"/>
  <c r="J31" i="1"/>
  <c r="J23" i="1"/>
  <c r="J18" i="1"/>
  <c r="J45" i="1"/>
  <c r="J46" i="1"/>
  <c r="J48" i="1"/>
  <c r="J52" i="1"/>
  <c r="J56" i="1"/>
  <c r="J39" i="1"/>
  <c r="J33" i="1"/>
  <c r="J36" i="1"/>
  <c r="J22" i="1"/>
  <c r="J24" i="1"/>
  <c r="J27" i="1"/>
  <c r="J13" i="1"/>
  <c r="J17" i="1"/>
  <c r="I57" i="1" l="1"/>
  <c r="J12" i="1"/>
  <c r="J14" i="1"/>
  <c r="J54" i="1"/>
  <c r="J38" i="1"/>
  <c r="J53" i="1"/>
  <c r="J50" i="1"/>
  <c r="J47" i="1"/>
  <c r="J43" i="1"/>
  <c r="J32" i="1"/>
  <c r="J49" i="1"/>
  <c r="I42" i="1"/>
  <c r="J42" i="1" s="1"/>
  <c r="E19" i="1"/>
  <c r="E63" i="1" l="1"/>
  <c r="J19" i="1"/>
  <c r="J57" i="1" l="1"/>
</calcChain>
</file>

<file path=xl/sharedStrings.xml><?xml version="1.0" encoding="utf-8"?>
<sst xmlns="http://schemas.openxmlformats.org/spreadsheetml/2006/main" count="103" uniqueCount="90">
  <si>
    <t>Dział</t>
  </si>
  <si>
    <t>Rozdział</t>
  </si>
  <si>
    <t>Podmiot dotowany</t>
  </si>
  <si>
    <t>Kwota dotacji</t>
  </si>
  <si>
    <t>Cel dotacji</t>
  </si>
  <si>
    <t>Paragraf</t>
  </si>
  <si>
    <t>Podmiotowej</t>
  </si>
  <si>
    <t>Przedmiotowej</t>
  </si>
  <si>
    <t>Celowej</t>
  </si>
  <si>
    <t>JEDNOSTKI SEKTORA FINANSÓW PUBLICZNYCH</t>
  </si>
  <si>
    <t>400</t>
  </si>
  <si>
    <t>40002</t>
  </si>
  <si>
    <t>2650</t>
  </si>
  <si>
    <t>Zakład Gospodarki Komunalnej w Zarszynie</t>
  </si>
  <si>
    <t>754</t>
  </si>
  <si>
    <t>75404</t>
  </si>
  <si>
    <t>3000</t>
  </si>
  <si>
    <t>Komenda Wojewódzka Policji w Rzeszowie</t>
  </si>
  <si>
    <t>801</t>
  </si>
  <si>
    <t>80104</t>
  </si>
  <si>
    <t>2310</t>
  </si>
  <si>
    <t>z tego:</t>
  </si>
  <si>
    <t>Gmina Sanok</t>
  </si>
  <si>
    <t>dotacja celowa dla Gminy Miasta Sanoka jako pokrycie kosztów udzielanej dotacji dla Przedszkola Niepublicznego pod nazwą Ochronka Błogosławionego Edmunda Bojanowskiego Zgromadzenia Sióstr Służebniczek NMP NP. w Sanoku</t>
  </si>
  <si>
    <t>Gmina Rymanów</t>
  </si>
  <si>
    <t>dotacja celowa dla Gminy Rymanów jako pokrycie kosztów dotacji udzielonej dla Przedszkola Św. Józefa w Rymanowie prowdzonego przez Zgromadzenie Służebniczek Najświętszej Marii Panny</t>
  </si>
  <si>
    <t>Gmina Besko</t>
  </si>
  <si>
    <t xml:space="preserve">dotacja celowa dla Gminy Besko jako pokrycie kosztów udzielonej dotacji dla Niepublicznego Przedszkola prowadzonego przez Zgromadzenie Sióstr Felicjanek </t>
  </si>
  <si>
    <t>2710</t>
  </si>
  <si>
    <t>852</t>
  </si>
  <si>
    <t>85228</t>
  </si>
  <si>
    <t>2820</t>
  </si>
  <si>
    <t>Polski Komitet Pomocy Społecznej w Zarząd Okręgwy Krośnie</t>
  </si>
  <si>
    <t>dotacje celowe na realizację usług opiekuńczych i specjalistycznych usług opiekuńczych na terenie Gminy Zarszyn zgodnie z ustawa o pomocy społecznej</t>
  </si>
  <si>
    <t>900</t>
  </si>
  <si>
    <t>90001</t>
  </si>
  <si>
    <t>921</t>
  </si>
  <si>
    <t>92116</t>
  </si>
  <si>
    <t>2480</t>
  </si>
  <si>
    <t>Gminna Biblioteka Publiczna w Zarszynie</t>
  </si>
  <si>
    <t>dotacja podmiotowa z budżetu dla Gminnej Biblioteki Publicznej w Zarszynie</t>
  </si>
  <si>
    <t>JEDNOSTKI NIE NALEŻĄCE DO SEKTORA FINANSÓW PUBLICZNYCH</t>
  </si>
  <si>
    <t>010</t>
  </si>
  <si>
    <t>01030</t>
  </si>
  <si>
    <t>2850</t>
  </si>
  <si>
    <t>Podkarpacka Izba Rolnicza w Boguchwale</t>
  </si>
  <si>
    <t>wpłaty gmin na rzecz izb rolniczych w wysokości 2% uzyskanych wpływów z podatku rolnego</t>
  </si>
  <si>
    <t>926</t>
  </si>
  <si>
    <t>92605</t>
  </si>
  <si>
    <t>RAZEM</t>
  </si>
  <si>
    <t>92105</t>
  </si>
  <si>
    <t>85154</t>
  </si>
  <si>
    <t>z tego na organizację następujących gminnych kulturalnych imprez cyklicznych:</t>
  </si>
  <si>
    <t>Prowadzenie świetlicy środowiskowo - opiekuńczej w Odrzechowej</t>
  </si>
  <si>
    <t>Prowadzenie świetlicy środowiskowo - opiekuńczej w Posadzie Jaćmierskiej</t>
  </si>
  <si>
    <t>851</t>
  </si>
  <si>
    <t>600</t>
  </si>
  <si>
    <t>% wykonania</t>
  </si>
  <si>
    <t>rozdział 85212, § 2910</t>
  </si>
  <si>
    <t xml:space="preserve">Ponadto dokonano zwrotu dotacji w kwocie ogółem:  </t>
  </si>
  <si>
    <t>RAZEM DOTACJE:</t>
  </si>
  <si>
    <t>60014</t>
  </si>
  <si>
    <t>Powiat Sanocki</t>
  </si>
  <si>
    <t>wpłata na rzecz "Funduszu Wsparcia Policji" Komendy Wojewózkiej Policji w Rzeszowie z przeznaczeniem na rekompensatę pieniężną za czas służb ponadwymiarowych dla policjantów wykonujących zadania z zakresu służb prewencyjnych</t>
  </si>
  <si>
    <t>dotacja celowa dla Gminy Miasta Sanokla jako pokrycie kosztów udzielanej dotacji dla Niepublicznego Przedszkola im. Bł. J.J. Kocyłowskiego w Pakoszówce</t>
  </si>
  <si>
    <t>Gmina Brzozów</t>
  </si>
  <si>
    <t>Upowszechnianie kultury fizycznej i sportu wśród dzieci i młodzieży w zakresie piłki nożnej w miejscowości Bażanówka</t>
  </si>
  <si>
    <t>dotacje celowe na realizację zadań własnych, zleconych w trybie ustawy o działalnośći pożytku publicznego i o wolontariacie z zakresu ochrony zdrowia - profilaktyki i rozwiązywania problemów alholowych przez podmioty nie należące do sektora finansów publicznych i niedziałających w cellu osiągnięcia zysku</t>
  </si>
  <si>
    <t>dotacje celowe na realizację zadań własnych, zleconych w trybie ustawy o działalnośći pożytku publicznego i o wolontariacie, z zakresu kultury  przez podmioty nie należące do sektora finansów publicznych i niedziałających w cellu osiągnięcia zysku</t>
  </si>
  <si>
    <t>Spółdzielnia Socjalna "Tęcza" w Nowosielcach</t>
  </si>
  <si>
    <t>pomoc finansowa dla Gminy Brzozów z przeznaczeniem na sfinansowanie wydatków z tytułu uczęszczania dzieci z terenu Gminy Zarszyn do Samorządowego Przedszkola Nr 2 w Humniskach</t>
  </si>
  <si>
    <t>dotacja przedmiotowa do 135 000 m3 ścieków wprowadzonych do zbiorczych urządzeń kanalizacyjnych przekazana dla Zakładu Gospodarki Komunalnej w Zarszynie</t>
  </si>
  <si>
    <t>Zestawienie planowanych kwot dotacji udzielonych z budżetu gminy Zarszyn w I półroczu 2014 r.</t>
  </si>
  <si>
    <t>Plan na 30.06.2014 r.</t>
  </si>
  <si>
    <t>Wykonanie na 30.06.2014 r.</t>
  </si>
  <si>
    <t>dotacja przedmiotowa do 61 000 m3 pobieranej z urządzeń zbiorowego zaopatrzenia w wodę przekazana dla Zakładu Gospodarki Komunalnej w Zarszynie</t>
  </si>
  <si>
    <t>pomoc finansowa dla Powiatu Sanockiego na realizację zadania pn. "Rozbudowa drogi powiatowej nr 2113R Pastwiska - Puławy na odcinku od km 2+444,35 do km 2+531,31 wraz z niezbędną infrastrukturą techniczną , budowlami i urządzeniami budowlanymi realizowana w ramach zadania finansowanego pn. "Rozbudowa drogi powiatowej nr 2113R Pastwiska - Puławy, polegająca na wykonaniu nowego mostu wraz z dajazdami w miejscowości Pastwiska na rzece Wisłok w km 2+488"</t>
  </si>
  <si>
    <t>wpłata na rzecz  "Funduszu Wsparcia Policji" Komendy Wojewódzkiej w Rzeszowie z przeznaczeniem na zakup paliwa dla Posterunku Gminy Besko i Zarszyn</t>
  </si>
  <si>
    <t>dotacja celowa dla Gminy Rymanów  jako pokrycie kosztów dotacji udzielonej dla Gminy Rymanów za dzieci uczęszczające do Oddziału Przedszkolnego przy Szkole Podstawowej Fundacji "Elementarz" w Głębokiem</t>
  </si>
  <si>
    <t>dotacja celowa dla Gminy Rymanów jako pokrycie kosztów dotacji dla Gminy Rymanów za dzieci uczęszczające do niepublicznego Przedszkola Językowego "Tuptusiowo" w Rymanowie</t>
  </si>
  <si>
    <t>Miasto Stołeczne Warszawa</t>
  </si>
  <si>
    <t>dotacja celowa dla Miasta Stołecznego Warszawy jako pokrycie kosztów dotacji udzielonej dla Sz\koły Podstawowej Salomon przy ul. Namysłowej 4 w Warszawie z tytułu uczęszczania dziecjka do oddziału pzredszkolnego będącego mieszkańcem Gminy Zarszyn</t>
  </si>
  <si>
    <t>90095</t>
  </si>
  <si>
    <t>pomoc finansowa dla Powiatu Sanockiego na współfinansowanie projektu pn. "Program ochrony rodzimen flory powiatu sanockiego przed gatunkami inwazyjnymi oraz ograniczenia ich rozprzestrzeniania się i wnikani w obręb Miedzynarodowego Rezetrwatu Boisfery karpaty Wschodnie</t>
  </si>
  <si>
    <t>dotacja podmiotowa na prowadzenie niepublicznego przedszkola w Nowosielcach "Tęczowe Przedszkole"</t>
  </si>
  <si>
    <t>Upowszechnianie Kultury i Tradycji w Gminie Zarszyn</t>
  </si>
  <si>
    <t>dotacja celowa dla klubów sportowych na cele publiczne z zakresu sportu udzielone na podstawie uchwały Nr XIII/93/2011 z dnia 9 listopada 2011 r. w sprawie określenia warunków i trybu finansowania zadania własnego Gminy Zarszyn w zakresie warunków sprzyjających rozwojowi sportu</t>
  </si>
  <si>
    <t>z dnia 27 sierpnia 2014 r.</t>
  </si>
  <si>
    <t>Załącznik Nr 8</t>
  </si>
  <si>
    <t>do Informacji o przebiegu wykonania budżetu                                                          Gminy Zarszyn  za I półrocze 2014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</si>
</sst>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7.5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Calibri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/>
    <xf numFmtId="49" fontId="3" fillId="0" borderId="0" xfId="0" applyNumberFormat="1" applyFont="1"/>
    <xf numFmtId="0" fontId="1" fillId="0" borderId="0" xfId="0" applyFont="1" applyBorder="1" applyAlignment="1">
      <alignment horizontal="center" wrapText="1"/>
    </xf>
    <xf numFmtId="49" fontId="7" fillId="0" borderId="0" xfId="0" applyNumberFormat="1" applyFont="1"/>
    <xf numFmtId="49" fontId="8" fillId="0" borderId="0" xfId="0" applyNumberFormat="1" applyFont="1"/>
    <xf numFmtId="49" fontId="9" fillId="0" borderId="0" xfId="0" applyNumberFormat="1" applyFont="1"/>
    <xf numFmtId="0" fontId="11" fillId="0" borderId="0" xfId="0" applyFont="1" applyAlignment="1">
      <alignment horizontal="center"/>
    </xf>
    <xf numFmtId="49" fontId="11" fillId="0" borderId="0" xfId="0" applyNumberFormat="1" applyFont="1"/>
    <xf numFmtId="4" fontId="10" fillId="0" borderId="0" xfId="0" applyNumberFormat="1" applyFont="1"/>
    <xf numFmtId="0" fontId="10" fillId="0" borderId="0" xfId="0" applyFont="1"/>
    <xf numFmtId="0" fontId="12" fillId="0" borderId="0" xfId="0" applyFont="1" applyAlignment="1">
      <alignment wrapText="1"/>
    </xf>
    <xf numFmtId="0" fontId="1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" fontId="8" fillId="0" borderId="1" xfId="0" applyNumberFormat="1" applyFont="1" applyBorder="1"/>
    <xf numFmtId="4" fontId="4" fillId="0" borderId="1" xfId="0" applyNumberFormat="1" applyFont="1" applyBorder="1"/>
    <xf numFmtId="49" fontId="8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4" fontId="2" fillId="0" borderId="1" xfId="0" applyNumberFormat="1" applyFont="1" applyBorder="1"/>
    <xf numFmtId="49" fontId="3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49" fontId="7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left" wrapText="1"/>
    </xf>
    <xf numFmtId="0" fontId="9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wrapText="1"/>
    </xf>
    <xf numFmtId="49" fontId="4" fillId="0" borderId="0" xfId="0" applyNumberFormat="1" applyFont="1"/>
    <xf numFmtId="49" fontId="3" fillId="0" borderId="1" xfId="0" applyNumberFormat="1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/>
    <xf numFmtId="0" fontId="13" fillId="0" borderId="0" xfId="0" applyFont="1"/>
    <xf numFmtId="0" fontId="13" fillId="0" borderId="0" xfId="0" applyFont="1" applyAlignment="1">
      <alignment horizontal="right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4" fontId="13" fillId="0" borderId="1" xfId="0" applyNumberFormat="1" applyFont="1" applyBorder="1"/>
    <xf numFmtId="49" fontId="4" fillId="0" borderId="1" xfId="0" applyNumberFormat="1" applyFont="1" applyBorder="1" applyAlignment="1">
      <alignment vertical="top" wrapText="1"/>
    </xf>
    <xf numFmtId="4" fontId="4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left" vertical="top"/>
    </xf>
    <xf numFmtId="49" fontId="13" fillId="0" borderId="1" xfId="0" applyNumberFormat="1" applyFont="1" applyBorder="1" applyAlignment="1">
      <alignment wrapText="1"/>
    </xf>
    <xf numFmtId="49" fontId="13" fillId="0" borderId="0" xfId="0" applyNumberFormat="1" applyFont="1"/>
    <xf numFmtId="49" fontId="4" fillId="0" borderId="1" xfId="0" applyNumberFormat="1" applyFont="1" applyBorder="1" applyAlignment="1">
      <alignment horizontal="left" wrapText="1"/>
    </xf>
    <xf numFmtId="4" fontId="4" fillId="0" borderId="1" xfId="0" applyNumberFormat="1" applyFont="1" applyBorder="1" applyAlignment="1">
      <alignment vertical="center"/>
    </xf>
    <xf numFmtId="0" fontId="4" fillId="0" borderId="1" xfId="0" applyNumberFormat="1" applyFont="1" applyBorder="1" applyAlignment="1">
      <alignment wrapText="1"/>
    </xf>
    <xf numFmtId="4" fontId="4" fillId="0" borderId="0" xfId="0" applyNumberFormat="1" applyFont="1"/>
    <xf numFmtId="4" fontId="4" fillId="0" borderId="0" xfId="0" applyNumberFormat="1" applyFont="1" applyAlignment="1">
      <alignment horizontal="right"/>
    </xf>
    <xf numFmtId="49" fontId="4" fillId="0" borderId="0" xfId="0" applyNumberFormat="1" applyFont="1" applyAlignment="1"/>
    <xf numFmtId="2" fontId="4" fillId="0" borderId="0" xfId="0" applyNumberFormat="1" applyFont="1"/>
    <xf numFmtId="49" fontId="3" fillId="0" borderId="2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left" vertical="top" wrapText="1"/>
    </xf>
    <xf numFmtId="49" fontId="0" fillId="0" borderId="1" xfId="0" applyNumberFormat="1" applyFont="1" applyBorder="1" applyAlignment="1">
      <alignment horizontal="center" vertical="top"/>
    </xf>
    <xf numFmtId="49" fontId="0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 wrapText="1"/>
    </xf>
    <xf numFmtId="0" fontId="0" fillId="0" borderId="1" xfId="0" applyNumberFormat="1" applyFont="1" applyBorder="1" applyAlignment="1">
      <alignment wrapText="1"/>
    </xf>
    <xf numFmtId="4" fontId="4" fillId="0" borderId="1" xfId="0" applyNumberFormat="1" applyFont="1" applyBorder="1" applyAlignment="1"/>
    <xf numFmtId="0" fontId="12" fillId="0" borderId="0" xfId="0" applyFont="1" applyAlignment="1">
      <alignment horizontal="right" wrapText="1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/>
    </xf>
    <xf numFmtId="49" fontId="4" fillId="0" borderId="2" xfId="0" applyNumberFormat="1" applyFont="1" applyBorder="1" applyAlignment="1">
      <alignment horizontal="center" vertical="top"/>
    </xf>
    <xf numFmtId="49" fontId="4" fillId="0" borderId="4" xfId="0" applyNumberFormat="1" applyFont="1" applyBorder="1" applyAlignment="1">
      <alignment horizontal="center" vertical="top"/>
    </xf>
    <xf numFmtId="49" fontId="4" fillId="0" borderId="2" xfId="0" applyNumberFormat="1" applyFont="1" applyBorder="1" applyAlignment="1">
      <alignment horizontal="left" vertical="top"/>
    </xf>
    <xf numFmtId="49" fontId="4" fillId="0" borderId="4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left" vertical="top"/>
    </xf>
    <xf numFmtId="49" fontId="10" fillId="0" borderId="1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view="pageBreakPreview" zoomScaleSheetLayoutView="100" workbookViewId="0">
      <selection activeCell="K4" sqref="K4"/>
    </sheetView>
  </sheetViews>
  <sheetFormatPr defaultColWidth="11.5703125" defaultRowHeight="12.75" x14ac:dyDescent="0.2"/>
  <cols>
    <col min="1" max="1" width="7.42578125" style="43" customWidth="1"/>
    <col min="2" max="2" width="11" style="43" customWidth="1"/>
    <col min="3" max="3" width="0" style="43" hidden="1" customWidth="1"/>
    <col min="4" max="4" width="24.7109375" style="43" customWidth="1"/>
    <col min="5" max="5" width="16" style="43" customWidth="1"/>
    <col min="6" max="6" width="14.7109375" style="43" customWidth="1"/>
    <col min="7" max="7" width="16.140625" style="43" customWidth="1"/>
    <col min="8" max="8" width="15" style="43" customWidth="1"/>
    <col min="9" max="9" width="15.85546875" style="43" customWidth="1"/>
    <col min="10" max="10" width="8.42578125" style="43" customWidth="1"/>
    <col min="11" max="11" width="60.5703125" style="43" customWidth="1"/>
    <col min="12" max="16384" width="11.5703125" style="43"/>
  </cols>
  <sheetData>
    <row r="1" spans="1:13" x14ac:dyDescent="0.2">
      <c r="A1" s="42"/>
      <c r="B1" s="42"/>
      <c r="C1" s="42"/>
      <c r="D1" s="42"/>
      <c r="E1" s="42"/>
      <c r="F1" s="42"/>
      <c r="G1" s="42"/>
      <c r="H1" s="42"/>
      <c r="I1" s="42"/>
      <c r="J1" s="42"/>
      <c r="K1" s="13" t="s">
        <v>88</v>
      </c>
    </row>
    <row r="2" spans="1:13" ht="12.75" customHeight="1" x14ac:dyDescent="0.2">
      <c r="K2" s="72" t="s">
        <v>89</v>
      </c>
      <c r="L2" s="12"/>
      <c r="M2" s="12"/>
    </row>
    <row r="3" spans="1:13" x14ac:dyDescent="0.2">
      <c r="K3" s="72"/>
      <c r="L3" s="12"/>
      <c r="M3" s="12"/>
    </row>
    <row r="4" spans="1:13" ht="15" customHeight="1" x14ac:dyDescent="0.2">
      <c r="K4" s="13" t="s">
        <v>87</v>
      </c>
    </row>
    <row r="5" spans="1:13" ht="16.5" customHeight="1" x14ac:dyDescent="0.2">
      <c r="K5" s="44"/>
    </row>
    <row r="6" spans="1:13" s="42" customFormat="1" ht="18.75" customHeight="1" x14ac:dyDescent="0.25">
      <c r="A6" s="75" t="s">
        <v>72</v>
      </c>
      <c r="B6" s="75"/>
      <c r="C6" s="75"/>
      <c r="D6" s="75"/>
      <c r="E6" s="75"/>
      <c r="F6" s="75"/>
      <c r="G6" s="75"/>
      <c r="H6" s="75"/>
      <c r="I6" s="75"/>
      <c r="J6" s="75"/>
      <c r="K6" s="75"/>
    </row>
    <row r="7" spans="1:13" s="42" customFormat="1" ht="37.5" customHeight="1" x14ac:dyDescent="0.25">
      <c r="A7" s="1"/>
      <c r="B7" s="1"/>
      <c r="C7" s="1"/>
      <c r="D7" s="1"/>
      <c r="E7" s="1"/>
      <c r="F7" s="75"/>
      <c r="G7" s="75"/>
      <c r="H7" s="75"/>
      <c r="I7" s="4"/>
      <c r="J7" s="4"/>
      <c r="K7" s="1"/>
    </row>
    <row r="8" spans="1:13" s="42" customFormat="1" ht="18.75" customHeight="1" x14ac:dyDescent="0.2">
      <c r="A8" s="76" t="s">
        <v>0</v>
      </c>
      <c r="B8" s="76" t="s">
        <v>1</v>
      </c>
      <c r="C8" s="45"/>
      <c r="D8" s="77" t="s">
        <v>2</v>
      </c>
      <c r="E8" s="78" t="s">
        <v>73</v>
      </c>
      <c r="F8" s="76" t="s">
        <v>3</v>
      </c>
      <c r="G8" s="76"/>
      <c r="H8" s="76"/>
      <c r="I8" s="78" t="s">
        <v>74</v>
      </c>
      <c r="J8" s="79" t="s">
        <v>57</v>
      </c>
      <c r="K8" s="76" t="s">
        <v>4</v>
      </c>
    </row>
    <row r="9" spans="1:13" s="2" customFormat="1" ht="15" x14ac:dyDescent="0.25">
      <c r="A9" s="76"/>
      <c r="B9" s="76"/>
      <c r="C9" s="14" t="s">
        <v>5</v>
      </c>
      <c r="D9" s="77"/>
      <c r="E9" s="78"/>
      <c r="F9" s="14" t="s">
        <v>6</v>
      </c>
      <c r="G9" s="14" t="s">
        <v>7</v>
      </c>
      <c r="H9" s="14" t="s">
        <v>8</v>
      </c>
      <c r="I9" s="78"/>
      <c r="J9" s="79"/>
      <c r="K9" s="76"/>
    </row>
    <row r="10" spans="1:13" s="47" customFormat="1" x14ac:dyDescent="0.2">
      <c r="A10" s="46">
        <v>1</v>
      </c>
      <c r="B10" s="46">
        <v>2</v>
      </c>
      <c r="C10" s="46">
        <v>3</v>
      </c>
      <c r="D10" s="46">
        <v>3</v>
      </c>
      <c r="E10" s="46">
        <v>4</v>
      </c>
      <c r="F10" s="46">
        <v>5</v>
      </c>
      <c r="G10" s="46">
        <v>6</v>
      </c>
      <c r="H10" s="46">
        <v>7</v>
      </c>
      <c r="I10" s="46">
        <v>8</v>
      </c>
      <c r="J10" s="46">
        <v>9</v>
      </c>
      <c r="K10" s="46">
        <v>10</v>
      </c>
    </row>
    <row r="11" spans="1:13" s="8" customFormat="1" ht="23.25" customHeight="1" x14ac:dyDescent="0.25">
      <c r="A11" s="80" t="s">
        <v>9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</row>
    <row r="12" spans="1:13" s="6" customFormat="1" ht="14.25" x14ac:dyDescent="0.2">
      <c r="A12" s="81" t="s">
        <v>10</v>
      </c>
      <c r="B12" s="16"/>
      <c r="C12" s="17"/>
      <c r="D12" s="17"/>
      <c r="E12" s="18">
        <f>E13</f>
        <v>62220</v>
      </c>
      <c r="F12" s="19">
        <f>SUM(F13)</f>
        <v>0</v>
      </c>
      <c r="G12" s="19">
        <f>SUM(G13)</f>
        <v>62220</v>
      </c>
      <c r="H12" s="19">
        <f>SUM(H13)</f>
        <v>0</v>
      </c>
      <c r="I12" s="19">
        <f>SUM(I13)</f>
        <v>26605.35</v>
      </c>
      <c r="J12" s="48">
        <f>I12/E12%</f>
        <v>42.760125361620055</v>
      </c>
      <c r="K12" s="21"/>
    </row>
    <row r="13" spans="1:13" s="39" customFormat="1" ht="38.25" x14ac:dyDescent="0.2">
      <c r="A13" s="81"/>
      <c r="B13" s="34" t="s">
        <v>11</v>
      </c>
      <c r="C13" s="35" t="s">
        <v>12</v>
      </c>
      <c r="D13" s="36" t="s">
        <v>13</v>
      </c>
      <c r="E13" s="37">
        <v>62220</v>
      </c>
      <c r="F13" s="20"/>
      <c r="G13" s="20">
        <v>62220</v>
      </c>
      <c r="H13" s="20"/>
      <c r="I13" s="20">
        <v>26605.35</v>
      </c>
      <c r="J13" s="20">
        <f t="shared" ref="J13:J35" si="0">I13/E13%</f>
        <v>42.760125361620055</v>
      </c>
      <c r="K13" s="64" t="s">
        <v>75</v>
      </c>
    </row>
    <row r="14" spans="1:13" s="3" customFormat="1" x14ac:dyDescent="0.2">
      <c r="A14" s="61" t="s">
        <v>56</v>
      </c>
      <c r="B14" s="15"/>
      <c r="C14" s="22"/>
      <c r="D14" s="40"/>
      <c r="E14" s="41">
        <f>E15</f>
        <v>100000</v>
      </c>
      <c r="F14" s="41">
        <f>F15</f>
        <v>0</v>
      </c>
      <c r="G14" s="41">
        <f>G15</f>
        <v>0</v>
      </c>
      <c r="H14" s="41">
        <f>H15</f>
        <v>100000</v>
      </c>
      <c r="I14" s="41">
        <f>I15</f>
        <v>0</v>
      </c>
      <c r="J14" s="20">
        <f t="shared" si="0"/>
        <v>0</v>
      </c>
      <c r="K14" s="26"/>
    </row>
    <row r="15" spans="1:13" s="39" customFormat="1" ht="102" x14ac:dyDescent="0.2">
      <c r="A15" s="61"/>
      <c r="B15" s="34" t="s">
        <v>61</v>
      </c>
      <c r="C15" s="35"/>
      <c r="D15" s="36" t="s">
        <v>62</v>
      </c>
      <c r="E15" s="37">
        <v>100000</v>
      </c>
      <c r="F15" s="20"/>
      <c r="G15" s="20"/>
      <c r="H15" s="20">
        <v>100000</v>
      </c>
      <c r="I15" s="20">
        <v>0</v>
      </c>
      <c r="J15" s="20">
        <f t="shared" si="0"/>
        <v>0</v>
      </c>
      <c r="K15" s="64" t="s">
        <v>76</v>
      </c>
    </row>
    <row r="16" spans="1:13" s="3" customFormat="1" x14ac:dyDescent="0.2">
      <c r="A16" s="82" t="s">
        <v>14</v>
      </c>
      <c r="B16" s="15"/>
      <c r="C16" s="22"/>
      <c r="D16" s="22"/>
      <c r="E16" s="23">
        <f>E17+E18</f>
        <v>5000</v>
      </c>
      <c r="F16" s="23">
        <f>F17+F18</f>
        <v>0</v>
      </c>
      <c r="G16" s="23">
        <f>G17+G18</f>
        <v>0</v>
      </c>
      <c r="H16" s="23">
        <f>H17+H18</f>
        <v>5000</v>
      </c>
      <c r="I16" s="23">
        <f>I17+I18</f>
        <v>4100</v>
      </c>
      <c r="J16" s="20">
        <f t="shared" si="0"/>
        <v>82</v>
      </c>
      <c r="K16" s="26"/>
    </row>
    <row r="17" spans="1:11" s="39" customFormat="1" ht="51" x14ac:dyDescent="0.2">
      <c r="A17" s="83"/>
      <c r="B17" s="85" t="s">
        <v>15</v>
      </c>
      <c r="C17" s="35" t="s">
        <v>16</v>
      </c>
      <c r="D17" s="36" t="s">
        <v>17</v>
      </c>
      <c r="E17" s="37">
        <v>3000</v>
      </c>
      <c r="F17" s="20"/>
      <c r="G17" s="20"/>
      <c r="H17" s="20">
        <v>3000</v>
      </c>
      <c r="I17" s="20">
        <v>2100</v>
      </c>
      <c r="J17" s="20">
        <f t="shared" si="0"/>
        <v>70</v>
      </c>
      <c r="K17" s="49" t="s">
        <v>63</v>
      </c>
    </row>
    <row r="18" spans="1:11" s="39" customFormat="1" ht="38.25" x14ac:dyDescent="0.2">
      <c r="A18" s="84"/>
      <c r="B18" s="86"/>
      <c r="C18" s="35"/>
      <c r="D18" s="36" t="s">
        <v>17</v>
      </c>
      <c r="E18" s="37">
        <v>2000</v>
      </c>
      <c r="F18" s="20"/>
      <c r="G18" s="20"/>
      <c r="H18" s="20">
        <v>2000</v>
      </c>
      <c r="I18" s="20">
        <v>2000</v>
      </c>
      <c r="J18" s="20">
        <f t="shared" si="0"/>
        <v>100</v>
      </c>
      <c r="K18" s="65" t="s">
        <v>77</v>
      </c>
    </row>
    <row r="19" spans="1:11" s="6" customFormat="1" ht="14.25" x14ac:dyDescent="0.2">
      <c r="A19" s="81" t="s">
        <v>18</v>
      </c>
      <c r="B19" s="16"/>
      <c r="C19" s="17"/>
      <c r="D19" s="17"/>
      <c r="E19" s="19">
        <f>E20+E29</f>
        <v>126307</v>
      </c>
      <c r="F19" s="19">
        <f>F20+F29</f>
        <v>0</v>
      </c>
      <c r="G19" s="19">
        <f>G20+G29</f>
        <v>0</v>
      </c>
      <c r="H19" s="19">
        <f>H20+H29</f>
        <v>126307</v>
      </c>
      <c r="I19" s="19">
        <f>I20+I29</f>
        <v>55857.850000000006</v>
      </c>
      <c r="J19" s="48">
        <f t="shared" si="0"/>
        <v>44.223875161313316</v>
      </c>
      <c r="K19" s="21"/>
    </row>
    <row r="20" spans="1:11" s="39" customFormat="1" x14ac:dyDescent="0.2">
      <c r="A20" s="81"/>
      <c r="B20" s="85" t="s">
        <v>19</v>
      </c>
      <c r="C20" s="35" t="s">
        <v>20</v>
      </c>
      <c r="D20" s="35"/>
      <c r="E20" s="24">
        <f>E22+E23+E24+E25+E26+E27+E28</f>
        <v>123707</v>
      </c>
      <c r="F20" s="24">
        <f t="shared" ref="F20:I20" si="1">F22+F23+F24+F25+F26+F27+F28</f>
        <v>0</v>
      </c>
      <c r="G20" s="24">
        <f t="shared" si="1"/>
        <v>0</v>
      </c>
      <c r="H20" s="24">
        <f t="shared" si="1"/>
        <v>123707</v>
      </c>
      <c r="I20" s="24">
        <f t="shared" si="1"/>
        <v>53321.350000000006</v>
      </c>
      <c r="J20" s="20">
        <f t="shared" si="0"/>
        <v>43.102936778031967</v>
      </c>
      <c r="K20" s="38"/>
    </row>
    <row r="21" spans="1:11" s="39" customFormat="1" x14ac:dyDescent="0.2">
      <c r="A21" s="81"/>
      <c r="B21" s="90"/>
      <c r="C21" s="35"/>
      <c r="D21" s="35"/>
      <c r="E21" s="50"/>
      <c r="F21" s="50"/>
      <c r="G21" s="50"/>
      <c r="H21" s="50"/>
      <c r="I21" s="50"/>
      <c r="J21" s="20"/>
      <c r="K21" s="38" t="s">
        <v>21</v>
      </c>
    </row>
    <row r="22" spans="1:11" s="39" customFormat="1" ht="51" x14ac:dyDescent="0.2">
      <c r="A22" s="81"/>
      <c r="B22" s="90"/>
      <c r="C22" s="35"/>
      <c r="D22" s="87" t="s">
        <v>22</v>
      </c>
      <c r="E22" s="50">
        <v>5600</v>
      </c>
      <c r="F22" s="20"/>
      <c r="G22" s="20"/>
      <c r="H22" s="20">
        <v>5600</v>
      </c>
      <c r="I22" s="20">
        <v>1277.1600000000001</v>
      </c>
      <c r="J22" s="20">
        <f t="shared" si="0"/>
        <v>22.806428571428572</v>
      </c>
      <c r="K22" s="38" t="s">
        <v>23</v>
      </c>
    </row>
    <row r="23" spans="1:11" s="39" customFormat="1" ht="38.25" x14ac:dyDescent="0.2">
      <c r="A23" s="81"/>
      <c r="B23" s="90"/>
      <c r="C23" s="35"/>
      <c r="D23" s="88"/>
      <c r="E23" s="50">
        <v>5600</v>
      </c>
      <c r="F23" s="20"/>
      <c r="G23" s="20"/>
      <c r="H23" s="20">
        <v>5600</v>
      </c>
      <c r="I23" s="20">
        <v>2980.11</v>
      </c>
      <c r="J23" s="20">
        <f t="shared" si="0"/>
        <v>53.216250000000002</v>
      </c>
      <c r="K23" s="38" t="s">
        <v>64</v>
      </c>
    </row>
    <row r="24" spans="1:11" s="39" customFormat="1" ht="38.25" x14ac:dyDescent="0.2">
      <c r="A24" s="81"/>
      <c r="B24" s="90"/>
      <c r="C24" s="35"/>
      <c r="D24" s="87" t="s">
        <v>24</v>
      </c>
      <c r="E24" s="50">
        <v>38280</v>
      </c>
      <c r="F24" s="20"/>
      <c r="G24" s="20"/>
      <c r="H24" s="20">
        <v>38280</v>
      </c>
      <c r="I24" s="20">
        <v>18921.34</v>
      </c>
      <c r="J24" s="20">
        <f t="shared" si="0"/>
        <v>49.42878787878788</v>
      </c>
      <c r="K24" s="38" t="s">
        <v>25</v>
      </c>
    </row>
    <row r="25" spans="1:11" s="39" customFormat="1" ht="51" x14ac:dyDescent="0.2">
      <c r="A25" s="81"/>
      <c r="B25" s="90"/>
      <c r="C25" s="35"/>
      <c r="D25" s="91"/>
      <c r="E25" s="50">
        <v>3000</v>
      </c>
      <c r="F25" s="20"/>
      <c r="G25" s="20"/>
      <c r="H25" s="20">
        <v>3000</v>
      </c>
      <c r="I25" s="20">
        <v>1991.72</v>
      </c>
      <c r="J25" s="20">
        <f t="shared" si="0"/>
        <v>66.390666666666661</v>
      </c>
      <c r="K25" s="64" t="s">
        <v>78</v>
      </c>
    </row>
    <row r="26" spans="1:11" s="39" customFormat="1" ht="38.25" x14ac:dyDescent="0.2">
      <c r="A26" s="81"/>
      <c r="B26" s="90"/>
      <c r="C26" s="35"/>
      <c r="D26" s="88"/>
      <c r="E26" s="50">
        <v>3000</v>
      </c>
      <c r="F26" s="20"/>
      <c r="G26" s="20"/>
      <c r="H26" s="20">
        <v>3000</v>
      </c>
      <c r="I26" s="20">
        <v>2240.6999999999998</v>
      </c>
      <c r="J26" s="20">
        <f t="shared" si="0"/>
        <v>74.69</v>
      </c>
      <c r="K26" s="64" t="s">
        <v>79</v>
      </c>
    </row>
    <row r="27" spans="1:11" s="39" customFormat="1" ht="38.25" x14ac:dyDescent="0.2">
      <c r="A27" s="81"/>
      <c r="B27" s="90"/>
      <c r="C27" s="35"/>
      <c r="D27" s="51" t="s">
        <v>26</v>
      </c>
      <c r="E27" s="50">
        <v>68040</v>
      </c>
      <c r="F27" s="20"/>
      <c r="G27" s="20"/>
      <c r="H27" s="20">
        <v>68040</v>
      </c>
      <c r="I27" s="20">
        <v>25723.32</v>
      </c>
      <c r="J27" s="20">
        <f t="shared" si="0"/>
        <v>37.806172839506175</v>
      </c>
      <c r="K27" s="38" t="s">
        <v>27</v>
      </c>
    </row>
    <row r="28" spans="1:11" s="39" customFormat="1" ht="51" x14ac:dyDescent="0.2">
      <c r="A28" s="81"/>
      <c r="B28" s="86"/>
      <c r="C28" s="35"/>
      <c r="D28" s="66" t="s">
        <v>80</v>
      </c>
      <c r="E28" s="50">
        <v>187</v>
      </c>
      <c r="F28" s="20"/>
      <c r="G28" s="20"/>
      <c r="H28" s="20">
        <v>187</v>
      </c>
      <c r="I28" s="20">
        <v>187</v>
      </c>
      <c r="J28" s="20">
        <f t="shared" si="0"/>
        <v>100</v>
      </c>
      <c r="K28" s="64" t="s">
        <v>81</v>
      </c>
    </row>
    <row r="29" spans="1:11" s="5" customFormat="1" x14ac:dyDescent="0.2">
      <c r="A29" s="81"/>
      <c r="B29" s="89" t="s">
        <v>19</v>
      </c>
      <c r="C29" s="27" t="s">
        <v>28</v>
      </c>
      <c r="D29" s="27"/>
      <c r="E29" s="28">
        <f>E31</f>
        <v>2600</v>
      </c>
      <c r="F29" s="28">
        <f t="shared" ref="F29:I29" si="2">F31</f>
        <v>0</v>
      </c>
      <c r="G29" s="28">
        <f t="shared" si="2"/>
        <v>0</v>
      </c>
      <c r="H29" s="28">
        <f t="shared" si="2"/>
        <v>2600</v>
      </c>
      <c r="I29" s="28">
        <f t="shared" si="2"/>
        <v>2536.5</v>
      </c>
      <c r="J29" s="20">
        <f t="shared" si="0"/>
        <v>97.557692307692307</v>
      </c>
      <c r="K29" s="29"/>
    </row>
    <row r="30" spans="1:11" s="53" customFormat="1" x14ac:dyDescent="0.2">
      <c r="A30" s="81"/>
      <c r="B30" s="89"/>
      <c r="C30" s="35"/>
      <c r="D30" s="35"/>
      <c r="E30" s="50"/>
      <c r="F30" s="50"/>
      <c r="G30" s="50"/>
      <c r="H30" s="50"/>
      <c r="I30" s="50"/>
      <c r="J30" s="28"/>
      <c r="K30" s="52" t="s">
        <v>21</v>
      </c>
    </row>
    <row r="31" spans="1:11" s="39" customFormat="1" ht="38.25" x14ac:dyDescent="0.2">
      <c r="A31" s="81"/>
      <c r="B31" s="89"/>
      <c r="C31" s="35"/>
      <c r="D31" s="51" t="s">
        <v>65</v>
      </c>
      <c r="E31" s="50">
        <v>2600</v>
      </c>
      <c r="F31" s="20"/>
      <c r="G31" s="20"/>
      <c r="H31" s="20">
        <v>2600</v>
      </c>
      <c r="I31" s="20">
        <v>2536.5</v>
      </c>
      <c r="J31" s="20">
        <f t="shared" si="0"/>
        <v>97.557692307692307</v>
      </c>
      <c r="K31" s="38" t="s">
        <v>70</v>
      </c>
    </row>
    <row r="32" spans="1:11" s="6" customFormat="1" ht="14.25" x14ac:dyDescent="0.2">
      <c r="A32" s="82" t="s">
        <v>34</v>
      </c>
      <c r="B32" s="16"/>
      <c r="C32" s="17"/>
      <c r="D32" s="17"/>
      <c r="E32" s="19">
        <f>E33+E34</f>
        <v>158470</v>
      </c>
      <c r="F32" s="19">
        <f t="shared" ref="F32:G32" si="3">F33+F34</f>
        <v>0</v>
      </c>
      <c r="G32" s="19">
        <f t="shared" si="3"/>
        <v>153470</v>
      </c>
      <c r="H32" s="19">
        <f t="shared" ref="H32" si="4">H33+H34</f>
        <v>5000</v>
      </c>
      <c r="I32" s="19">
        <f t="shared" ref="I32" si="5">I33+I34</f>
        <v>69890.09</v>
      </c>
      <c r="J32" s="48">
        <f t="shared" si="0"/>
        <v>44.103041585158074</v>
      </c>
      <c r="K32" s="21"/>
    </row>
    <row r="33" spans="1:11" s="39" customFormat="1" ht="38.25" x14ac:dyDescent="0.2">
      <c r="A33" s="83"/>
      <c r="B33" s="34" t="s">
        <v>35</v>
      </c>
      <c r="C33" s="35" t="s">
        <v>12</v>
      </c>
      <c r="D33" s="36" t="s">
        <v>13</v>
      </c>
      <c r="E33" s="37">
        <v>153470</v>
      </c>
      <c r="F33" s="20"/>
      <c r="G33" s="20">
        <v>153470</v>
      </c>
      <c r="H33" s="20"/>
      <c r="I33" s="20">
        <v>69890.09</v>
      </c>
      <c r="J33" s="20">
        <f t="shared" si="0"/>
        <v>45.539903564214498</v>
      </c>
      <c r="K33" s="38" t="s">
        <v>71</v>
      </c>
    </row>
    <row r="34" spans="1:11" s="39" customFormat="1" ht="63.75" x14ac:dyDescent="0.2">
      <c r="A34" s="84"/>
      <c r="B34" s="67" t="s">
        <v>82</v>
      </c>
      <c r="C34" s="35"/>
      <c r="D34" s="66" t="s">
        <v>62</v>
      </c>
      <c r="E34" s="37">
        <v>5000</v>
      </c>
      <c r="F34" s="20"/>
      <c r="G34" s="20"/>
      <c r="H34" s="20">
        <v>5000</v>
      </c>
      <c r="I34" s="20">
        <v>0</v>
      </c>
      <c r="J34" s="20">
        <f t="shared" si="0"/>
        <v>0</v>
      </c>
      <c r="K34" s="64" t="s">
        <v>83</v>
      </c>
    </row>
    <row r="35" spans="1:11" s="3" customFormat="1" ht="15" x14ac:dyDescent="0.25">
      <c r="A35" s="81" t="s">
        <v>36</v>
      </c>
      <c r="B35" s="15"/>
      <c r="C35" s="22"/>
      <c r="D35" s="22"/>
      <c r="E35" s="25">
        <f>E36</f>
        <v>230000</v>
      </c>
      <c r="F35" s="25">
        <f>SUM(F36:F36)</f>
        <v>230000</v>
      </c>
      <c r="G35" s="25">
        <f>SUM(G36:G36)</f>
        <v>0</v>
      </c>
      <c r="H35" s="25">
        <f>SUM(H36:H36)</f>
        <v>0</v>
      </c>
      <c r="I35" s="25">
        <f>SUM(I36:I36)</f>
        <v>131426</v>
      </c>
      <c r="J35" s="20">
        <f t="shared" si="0"/>
        <v>57.141739130434786</v>
      </c>
      <c r="K35" s="26"/>
    </row>
    <row r="36" spans="1:11" s="39" customFormat="1" ht="25.5" customHeight="1" x14ac:dyDescent="0.2">
      <c r="A36" s="81"/>
      <c r="B36" s="34" t="s">
        <v>37</v>
      </c>
      <c r="C36" s="35" t="s">
        <v>38</v>
      </c>
      <c r="D36" s="36" t="s">
        <v>39</v>
      </c>
      <c r="E36" s="37">
        <v>230000</v>
      </c>
      <c r="F36" s="20">
        <v>230000</v>
      </c>
      <c r="G36" s="20"/>
      <c r="H36" s="20"/>
      <c r="I36" s="20">
        <v>131426</v>
      </c>
      <c r="J36" s="20">
        <f>I36/E36%</f>
        <v>57.141739130434786</v>
      </c>
      <c r="K36" s="49" t="s">
        <v>40</v>
      </c>
    </row>
    <row r="37" spans="1:11" s="9" customFormat="1" ht="33" customHeight="1" x14ac:dyDescent="0.25">
      <c r="A37" s="92" t="s">
        <v>41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</row>
    <row r="38" spans="1:11" s="7" customFormat="1" ht="14.25" x14ac:dyDescent="0.2">
      <c r="A38" s="81" t="s">
        <v>42</v>
      </c>
      <c r="B38" s="17"/>
      <c r="C38" s="17"/>
      <c r="D38" s="17"/>
      <c r="E38" s="18">
        <f>E39</f>
        <v>13000</v>
      </c>
      <c r="F38" s="18">
        <f>SUM(F39)</f>
        <v>13000</v>
      </c>
      <c r="G38" s="18">
        <f>SUM(G39)</f>
        <v>0</v>
      </c>
      <c r="H38" s="18">
        <f>SUM(H39)</f>
        <v>0</v>
      </c>
      <c r="I38" s="18">
        <f>SUM(I39)</f>
        <v>8138.46</v>
      </c>
      <c r="J38" s="48">
        <f>I38/E38%</f>
        <v>62.603538461538463</v>
      </c>
      <c r="K38" s="17"/>
    </row>
    <row r="39" spans="1:11" s="39" customFormat="1" ht="25.5" x14ac:dyDescent="0.2">
      <c r="A39" s="81"/>
      <c r="B39" s="34" t="s">
        <v>43</v>
      </c>
      <c r="C39" s="35" t="s">
        <v>44</v>
      </c>
      <c r="D39" s="54" t="s">
        <v>45</v>
      </c>
      <c r="E39" s="37">
        <v>13000</v>
      </c>
      <c r="F39" s="20">
        <v>13000</v>
      </c>
      <c r="G39" s="20"/>
      <c r="H39" s="20"/>
      <c r="I39" s="20">
        <v>8138.46</v>
      </c>
      <c r="J39" s="20">
        <f>I39/E39%</f>
        <v>62.603538461538463</v>
      </c>
      <c r="K39" s="38" t="s">
        <v>46</v>
      </c>
    </row>
    <row r="40" spans="1:11" s="3" customFormat="1" x14ac:dyDescent="0.2">
      <c r="A40" s="62" t="s">
        <v>18</v>
      </c>
      <c r="B40" s="62"/>
      <c r="C40" s="63"/>
      <c r="D40" s="69"/>
      <c r="E40" s="41">
        <f>E41</f>
        <v>235200</v>
      </c>
      <c r="F40" s="41">
        <f t="shared" ref="F40:I40" si="6">F41</f>
        <v>235200</v>
      </c>
      <c r="G40" s="41">
        <f t="shared" si="6"/>
        <v>0</v>
      </c>
      <c r="H40" s="41">
        <f t="shared" si="6"/>
        <v>0</v>
      </c>
      <c r="I40" s="41">
        <f t="shared" si="6"/>
        <v>89703.35</v>
      </c>
      <c r="J40" s="24">
        <f t="shared" ref="J40:J41" si="7">I40/E40%</f>
        <v>38.139179421768709</v>
      </c>
      <c r="K40" s="26"/>
    </row>
    <row r="41" spans="1:11" s="39" customFormat="1" ht="25.5" x14ac:dyDescent="0.2">
      <c r="A41" s="62"/>
      <c r="B41" s="67" t="s">
        <v>19</v>
      </c>
      <c r="C41" s="35"/>
      <c r="D41" s="68" t="s">
        <v>69</v>
      </c>
      <c r="E41" s="37">
        <v>235200</v>
      </c>
      <c r="F41" s="20">
        <v>235200</v>
      </c>
      <c r="G41" s="20"/>
      <c r="H41" s="20"/>
      <c r="I41" s="20">
        <v>89703.35</v>
      </c>
      <c r="J41" s="20">
        <f t="shared" si="7"/>
        <v>38.139179421768709</v>
      </c>
      <c r="K41" s="64" t="s">
        <v>84</v>
      </c>
    </row>
    <row r="42" spans="1:11" s="6" customFormat="1" ht="14.25" x14ac:dyDescent="0.2">
      <c r="A42" s="81" t="s">
        <v>55</v>
      </c>
      <c r="B42" s="16"/>
      <c r="C42" s="17"/>
      <c r="D42" s="30"/>
      <c r="E42" s="19">
        <f>E43</f>
        <v>23000</v>
      </c>
      <c r="F42" s="19">
        <f>F43</f>
        <v>0</v>
      </c>
      <c r="G42" s="19">
        <f>G43</f>
        <v>0</v>
      </c>
      <c r="H42" s="19">
        <f>H43</f>
        <v>23000</v>
      </c>
      <c r="I42" s="19">
        <f>I43</f>
        <v>23000</v>
      </c>
      <c r="J42" s="48">
        <f t="shared" ref="J42:J57" si="8">I42/E42%</f>
        <v>100</v>
      </c>
      <c r="K42" s="21"/>
    </row>
    <row r="43" spans="1:11" s="3" customFormat="1" ht="63.75" x14ac:dyDescent="0.2">
      <c r="A43" s="81"/>
      <c r="B43" s="34" t="s">
        <v>51</v>
      </c>
      <c r="C43" s="35"/>
      <c r="D43" s="54"/>
      <c r="E43" s="37">
        <f>E45+E46</f>
        <v>23000</v>
      </c>
      <c r="F43" s="37">
        <f>F45+F46</f>
        <v>0</v>
      </c>
      <c r="G43" s="37">
        <f>G45+G46</f>
        <v>0</v>
      </c>
      <c r="H43" s="37">
        <f>H45+H46</f>
        <v>23000</v>
      </c>
      <c r="I43" s="37">
        <f>I45+I46</f>
        <v>23000</v>
      </c>
      <c r="J43" s="20">
        <f t="shared" si="8"/>
        <v>100</v>
      </c>
      <c r="K43" s="56" t="s">
        <v>67</v>
      </c>
    </row>
    <row r="44" spans="1:11" s="3" customFormat="1" x14ac:dyDescent="0.2">
      <c r="A44" s="81"/>
      <c r="B44" s="34"/>
      <c r="C44" s="35"/>
      <c r="D44" s="54"/>
      <c r="E44" s="37"/>
      <c r="F44" s="20"/>
      <c r="G44" s="20"/>
      <c r="H44" s="55"/>
      <c r="I44" s="55"/>
      <c r="J44" s="20"/>
      <c r="K44" s="56" t="s">
        <v>21</v>
      </c>
    </row>
    <row r="45" spans="1:11" s="3" customFormat="1" x14ac:dyDescent="0.2">
      <c r="A45" s="81"/>
      <c r="B45" s="34"/>
      <c r="C45" s="35"/>
      <c r="D45" s="54"/>
      <c r="E45" s="37">
        <v>12000</v>
      </c>
      <c r="F45" s="20"/>
      <c r="G45" s="20"/>
      <c r="H45" s="55">
        <v>12000</v>
      </c>
      <c r="I45" s="55">
        <v>12000</v>
      </c>
      <c r="J45" s="20">
        <f t="shared" si="8"/>
        <v>100</v>
      </c>
      <c r="K45" s="56" t="s">
        <v>53</v>
      </c>
    </row>
    <row r="46" spans="1:11" s="3" customFormat="1" ht="25.5" x14ac:dyDescent="0.2">
      <c r="A46" s="81"/>
      <c r="B46" s="34"/>
      <c r="C46" s="35"/>
      <c r="D46" s="54"/>
      <c r="E46" s="37">
        <v>11000</v>
      </c>
      <c r="F46" s="20"/>
      <c r="G46" s="20"/>
      <c r="H46" s="71">
        <v>11000</v>
      </c>
      <c r="I46" s="71">
        <v>11000</v>
      </c>
      <c r="J46" s="20">
        <f t="shared" si="8"/>
        <v>100</v>
      </c>
      <c r="K46" s="56" t="s">
        <v>54</v>
      </c>
    </row>
    <row r="47" spans="1:11" s="6" customFormat="1" ht="14.25" x14ac:dyDescent="0.2">
      <c r="A47" s="81" t="s">
        <v>29</v>
      </c>
      <c r="B47" s="16"/>
      <c r="C47" s="17"/>
      <c r="D47" s="17"/>
      <c r="E47" s="18">
        <f>E48</f>
        <v>130000</v>
      </c>
      <c r="F47" s="19">
        <f>SUM(F48)</f>
        <v>0</v>
      </c>
      <c r="G47" s="19">
        <f>SUM(G48)</f>
        <v>0</v>
      </c>
      <c r="H47" s="19">
        <f>SUM(H48)</f>
        <v>130000</v>
      </c>
      <c r="I47" s="19">
        <f>SUM(I48)</f>
        <v>81559.199999999997</v>
      </c>
      <c r="J47" s="48">
        <f t="shared" si="8"/>
        <v>62.737846153846149</v>
      </c>
      <c r="K47" s="21"/>
    </row>
    <row r="48" spans="1:11" s="3" customFormat="1" ht="38.25" x14ac:dyDescent="0.2">
      <c r="A48" s="81"/>
      <c r="B48" s="34" t="s">
        <v>30</v>
      </c>
      <c r="C48" s="35" t="s">
        <v>31</v>
      </c>
      <c r="D48" s="36" t="s">
        <v>32</v>
      </c>
      <c r="E48" s="37">
        <v>130000</v>
      </c>
      <c r="F48" s="20"/>
      <c r="G48" s="20"/>
      <c r="H48" s="20">
        <v>130000</v>
      </c>
      <c r="I48" s="20">
        <v>81559.199999999997</v>
      </c>
      <c r="J48" s="20">
        <f t="shared" si="8"/>
        <v>62.737846153846149</v>
      </c>
      <c r="K48" s="49" t="s">
        <v>33</v>
      </c>
    </row>
    <row r="49" spans="1:11" s="6" customFormat="1" ht="14.25" x14ac:dyDescent="0.2">
      <c r="A49" s="81" t="s">
        <v>36</v>
      </c>
      <c r="B49" s="16"/>
      <c r="C49" s="17"/>
      <c r="D49" s="30"/>
      <c r="E49" s="19">
        <f>E50</f>
        <v>30000</v>
      </c>
      <c r="F49" s="19">
        <f>F50</f>
        <v>0</v>
      </c>
      <c r="G49" s="19">
        <f>G50</f>
        <v>0</v>
      </c>
      <c r="H49" s="19">
        <f>H50</f>
        <v>30000</v>
      </c>
      <c r="I49" s="19">
        <f>I50</f>
        <v>30000</v>
      </c>
      <c r="J49" s="48">
        <f t="shared" si="8"/>
        <v>100</v>
      </c>
      <c r="K49" s="31"/>
    </row>
    <row r="50" spans="1:11" s="3" customFormat="1" ht="36.75" customHeight="1" x14ac:dyDescent="0.2">
      <c r="A50" s="81"/>
      <c r="B50" s="34" t="s">
        <v>50</v>
      </c>
      <c r="C50" s="35"/>
      <c r="D50" s="54"/>
      <c r="E50" s="32">
        <f>E52</f>
        <v>30000</v>
      </c>
      <c r="F50" s="32">
        <f t="shared" ref="F50:I50" si="9">F52</f>
        <v>0</v>
      </c>
      <c r="G50" s="32">
        <f t="shared" si="9"/>
        <v>0</v>
      </c>
      <c r="H50" s="32">
        <f t="shared" si="9"/>
        <v>30000</v>
      </c>
      <c r="I50" s="32">
        <f t="shared" si="9"/>
        <v>30000</v>
      </c>
      <c r="J50" s="20">
        <f t="shared" si="8"/>
        <v>100</v>
      </c>
      <c r="K50" s="56" t="s">
        <v>68</v>
      </c>
    </row>
    <row r="51" spans="1:11" s="3" customFormat="1" ht="23.25" customHeight="1" x14ac:dyDescent="0.2">
      <c r="A51" s="81"/>
      <c r="B51" s="34"/>
      <c r="C51" s="35"/>
      <c r="D51" s="54"/>
      <c r="E51" s="54"/>
      <c r="F51" s="20"/>
      <c r="G51" s="20"/>
      <c r="H51" s="20"/>
      <c r="I51" s="20"/>
      <c r="J51" s="20"/>
      <c r="K51" s="56" t="s">
        <v>52</v>
      </c>
    </row>
    <row r="52" spans="1:11" s="3" customFormat="1" ht="16.5" customHeight="1" x14ac:dyDescent="0.2">
      <c r="A52" s="81"/>
      <c r="B52" s="34"/>
      <c r="C52" s="35"/>
      <c r="D52" s="54"/>
      <c r="E52" s="37">
        <v>30000</v>
      </c>
      <c r="F52" s="20"/>
      <c r="G52" s="20"/>
      <c r="H52" s="20">
        <v>30000</v>
      </c>
      <c r="I52" s="20">
        <v>30000</v>
      </c>
      <c r="J52" s="20">
        <f t="shared" si="8"/>
        <v>100</v>
      </c>
      <c r="K52" s="70" t="s">
        <v>85</v>
      </c>
    </row>
    <row r="53" spans="1:11" s="6" customFormat="1" ht="14.25" x14ac:dyDescent="0.2">
      <c r="A53" s="82" t="s">
        <v>47</v>
      </c>
      <c r="B53" s="16"/>
      <c r="C53" s="17"/>
      <c r="D53" s="17"/>
      <c r="E53" s="19">
        <f>E54</f>
        <v>70000</v>
      </c>
      <c r="F53" s="19">
        <f>F54</f>
        <v>0</v>
      </c>
      <c r="G53" s="19">
        <f>G54</f>
        <v>0</v>
      </c>
      <c r="H53" s="19">
        <f>H54</f>
        <v>70000</v>
      </c>
      <c r="I53" s="19">
        <f>I54</f>
        <v>70000</v>
      </c>
      <c r="J53" s="48">
        <f t="shared" si="8"/>
        <v>100</v>
      </c>
      <c r="K53" s="21"/>
    </row>
    <row r="54" spans="1:11" s="39" customFormat="1" ht="63" customHeight="1" x14ac:dyDescent="0.2">
      <c r="A54" s="83"/>
      <c r="B54" s="85" t="s">
        <v>48</v>
      </c>
      <c r="C54" s="35" t="s">
        <v>31</v>
      </c>
      <c r="D54" s="35"/>
      <c r="E54" s="24">
        <f>E56</f>
        <v>70000</v>
      </c>
      <c r="F54" s="24">
        <f t="shared" ref="F54:I54" si="10">F56</f>
        <v>0</v>
      </c>
      <c r="G54" s="24">
        <f t="shared" si="10"/>
        <v>0</v>
      </c>
      <c r="H54" s="24">
        <f t="shared" si="10"/>
        <v>70000</v>
      </c>
      <c r="I54" s="24">
        <f t="shared" si="10"/>
        <v>70000</v>
      </c>
      <c r="J54" s="20">
        <f t="shared" si="8"/>
        <v>100</v>
      </c>
      <c r="K54" s="70" t="s">
        <v>86</v>
      </c>
    </row>
    <row r="55" spans="1:11" s="39" customFormat="1" ht="15" customHeight="1" x14ac:dyDescent="0.2">
      <c r="A55" s="83"/>
      <c r="B55" s="90"/>
      <c r="C55" s="35"/>
      <c r="D55" s="35"/>
      <c r="E55" s="35"/>
      <c r="F55" s="20"/>
      <c r="G55" s="20"/>
      <c r="H55" s="20"/>
      <c r="I55" s="20"/>
      <c r="J55" s="20"/>
      <c r="K55" s="38" t="s">
        <v>21</v>
      </c>
    </row>
    <row r="56" spans="1:11" s="39" customFormat="1" ht="27.75" customHeight="1" x14ac:dyDescent="0.2">
      <c r="A56" s="83"/>
      <c r="B56" s="90"/>
      <c r="C56" s="35"/>
      <c r="D56" s="35"/>
      <c r="E56" s="50">
        <v>70000</v>
      </c>
      <c r="F56" s="20"/>
      <c r="G56" s="20"/>
      <c r="H56" s="20">
        <v>70000</v>
      </c>
      <c r="I56" s="20">
        <v>70000</v>
      </c>
      <c r="J56" s="20">
        <f t="shared" si="8"/>
        <v>100</v>
      </c>
      <c r="K56" s="56" t="s">
        <v>66</v>
      </c>
    </row>
    <row r="57" spans="1:11" s="3" customFormat="1" ht="15" x14ac:dyDescent="0.25">
      <c r="A57" s="95" t="s">
        <v>49</v>
      </c>
      <c r="B57" s="95"/>
      <c r="C57" s="95"/>
      <c r="D57" s="95"/>
      <c r="E57" s="25">
        <f>E12+E14+E16+E19+E32+E35+E38+E40+E42+E47+E49+E53</f>
        <v>1183197</v>
      </c>
      <c r="F57" s="25">
        <f t="shared" ref="F57:I57" si="11">F12+F14+F16+F19+F32+F35+F38+F40+F42+F47+F49+F53</f>
        <v>478200</v>
      </c>
      <c r="G57" s="25">
        <f t="shared" si="11"/>
        <v>215690</v>
      </c>
      <c r="H57" s="25">
        <f t="shared" si="11"/>
        <v>489307</v>
      </c>
      <c r="I57" s="25">
        <f t="shared" si="11"/>
        <v>590280.30000000005</v>
      </c>
      <c r="J57" s="24">
        <f t="shared" si="8"/>
        <v>49.888589981211929</v>
      </c>
      <c r="K57" s="33"/>
    </row>
    <row r="58" spans="1:11" s="39" customFormat="1" x14ac:dyDescent="0.2">
      <c r="F58" s="57"/>
      <c r="G58" s="57"/>
      <c r="H58" s="57"/>
      <c r="I58" s="57"/>
      <c r="J58" s="57"/>
    </row>
    <row r="59" spans="1:11" s="39" customFormat="1" x14ac:dyDescent="0.2">
      <c r="A59" s="94" t="s">
        <v>59</v>
      </c>
      <c r="B59" s="94"/>
      <c r="C59" s="94"/>
      <c r="D59" s="94"/>
      <c r="E59" s="58"/>
      <c r="F59" s="59"/>
      <c r="G59" s="59"/>
      <c r="H59" s="59"/>
      <c r="I59" s="59"/>
      <c r="J59" s="59"/>
      <c r="K59" s="59"/>
    </row>
    <row r="60" spans="1:11" s="39" customFormat="1" x14ac:dyDescent="0.2">
      <c r="A60" s="93" t="s">
        <v>21</v>
      </c>
      <c r="B60" s="93"/>
      <c r="C60" s="93"/>
      <c r="D60" s="93"/>
      <c r="E60" s="93"/>
      <c r="F60" s="93"/>
      <c r="G60" s="93"/>
      <c r="H60" s="93"/>
      <c r="I60" s="93"/>
      <c r="J60" s="93"/>
      <c r="K60" s="93"/>
    </row>
    <row r="61" spans="1:11" s="42" customFormat="1" x14ac:dyDescent="0.2">
      <c r="B61" s="74" t="s">
        <v>58</v>
      </c>
      <c r="C61" s="74"/>
      <c r="D61" s="74"/>
      <c r="E61" s="58">
        <v>2162</v>
      </c>
      <c r="F61" s="60"/>
      <c r="G61" s="60"/>
      <c r="H61" s="60"/>
      <c r="I61" s="60"/>
      <c r="J61" s="60"/>
    </row>
    <row r="63" spans="1:11" s="11" customFormat="1" ht="17.25" customHeight="1" x14ac:dyDescent="0.25">
      <c r="A63" s="73" t="s">
        <v>60</v>
      </c>
      <c r="B63" s="73"/>
      <c r="C63" s="73"/>
      <c r="D63" s="73"/>
      <c r="E63" s="10">
        <f>I57+E61</f>
        <v>592442.30000000005</v>
      </c>
    </row>
  </sheetData>
  <mergeCells count="34">
    <mergeCell ref="A37:K37"/>
    <mergeCell ref="A38:A39"/>
    <mergeCell ref="A60:K60"/>
    <mergeCell ref="A59:D59"/>
    <mergeCell ref="A49:A52"/>
    <mergeCell ref="A42:A46"/>
    <mergeCell ref="A47:A48"/>
    <mergeCell ref="A53:A56"/>
    <mergeCell ref="B54:B56"/>
    <mergeCell ref="A57:D57"/>
    <mergeCell ref="B17:B18"/>
    <mergeCell ref="D22:D23"/>
    <mergeCell ref="A35:A36"/>
    <mergeCell ref="A19:A31"/>
    <mergeCell ref="B29:B31"/>
    <mergeCell ref="B20:B28"/>
    <mergeCell ref="D24:D26"/>
    <mergeCell ref="A32:A34"/>
    <mergeCell ref="K2:K3"/>
    <mergeCell ref="A63:D63"/>
    <mergeCell ref="B61:D61"/>
    <mergeCell ref="A6:K6"/>
    <mergeCell ref="F7:H7"/>
    <mergeCell ref="A8:A9"/>
    <mergeCell ref="B8:B9"/>
    <mergeCell ref="D8:D9"/>
    <mergeCell ref="F8:H8"/>
    <mergeCell ref="K8:K9"/>
    <mergeCell ref="I8:I9"/>
    <mergeCell ref="J8:J9"/>
    <mergeCell ref="E8:E9"/>
    <mergeCell ref="A11:K11"/>
    <mergeCell ref="A12:A13"/>
    <mergeCell ref="A16:A18"/>
  </mergeCells>
  <phoneticPr fontId="5" type="noConversion"/>
  <printOptions horizontalCentered="1"/>
  <pageMargins left="0.31496062992125984" right="0.31496062992125984" top="0.55118110236220474" bottom="0.35433070866141736" header="0.31496062992125984" footer="0.31496062992125984"/>
  <pageSetup paperSize="9" scale="74" orientation="landscape" useFirstPageNumber="1" horizontalDpi="300" verticalDpi="300" r:id="rId1"/>
  <headerFooter alignWithMargins="0">
    <oddFooter>&amp;CStrona &amp;P z &amp;N</oddFooter>
  </headerFooter>
  <rowBreaks count="2" manualBreakCount="2">
    <brk id="26" max="10" man="1"/>
    <brk id="5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SheetLayoutView="100" workbookViewId="0"/>
  </sheetViews>
  <sheetFormatPr defaultColWidth="11.5703125" defaultRowHeight="12.75" x14ac:dyDescent="0.2"/>
  <sheetData/>
  <phoneticPr fontId="5" type="noConversion"/>
  <pageMargins left="0.78749999999999998" right="0.78749999999999998" top="0.88611111111111107" bottom="1.0527777777777778" header="0.51180555555555551" footer="0.78749999999999998"/>
  <pageSetup paperSize="9" firstPageNumber="0" orientation="portrait" horizontalDpi="300" verticalDpi="300" r:id="rId1"/>
  <headerFooter alignWithMargins="0">
    <oddFooter>&amp;C&amp;"Times New Roman,Normalny"&amp;12Strona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SheetLayoutView="100" workbookViewId="0"/>
  </sheetViews>
  <sheetFormatPr defaultColWidth="11.5703125" defaultRowHeight="12.75" x14ac:dyDescent="0.2"/>
  <sheetData/>
  <phoneticPr fontId="5" type="noConversion"/>
  <pageMargins left="0.78749999999999998" right="0.78749999999999998" top="0.88611111111111107" bottom="1.0527777777777778" header="0.51180555555555551" footer="0.78749999999999998"/>
  <pageSetup paperSize="9" firstPageNumber="0" orientation="portrait" horizontalDpi="300" verticalDpi="300" r:id="rId1"/>
  <headerFooter alignWithMargins="0"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Kilar</dc:creator>
  <cp:lastModifiedBy>Agnieszka Komańska</cp:lastModifiedBy>
  <cp:lastPrinted>2014-08-22T10:16:42Z</cp:lastPrinted>
  <dcterms:created xsi:type="dcterms:W3CDTF">2011-08-10T10:29:13Z</dcterms:created>
  <dcterms:modified xsi:type="dcterms:W3CDTF">2014-08-26T07:26:18Z</dcterms:modified>
</cp:coreProperties>
</file>